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7\"/>
    </mc:Choice>
  </mc:AlternateContent>
  <bookViews>
    <workbookView xWindow="600" yWindow="312" windowWidth="11100" windowHeight="5328"/>
  </bookViews>
  <sheets>
    <sheet name="Pricing-ConstElast" sheetId="3" r:id="rId1"/>
    <sheet name="Pricing-ConstElast_STS" sheetId="6" state="veryHidden" r:id="rId2"/>
    <sheet name="STS_1" sheetId="7" r:id="rId3"/>
  </sheets>
  <definedNames>
    <definedName name="ChartData" localSheetId="2">STS_1!$K$5:$K$11</definedName>
    <definedName name="InputValues" localSheetId="2">STS_1!$A$5:$A$11</definedName>
    <definedName name="OutputAddresses" localSheetId="2">STS_1!$B$4:$C$4</definedName>
    <definedName name="OutputValues" localSheetId="2">STS_1!$B$5:$C$11</definedName>
    <definedName name="Price">'Pricing-ConstElast'!$B$11</definedName>
    <definedName name="Profit">'Pricing-ConstElast'!$B$14</definedName>
    <definedName name="solver_adj" localSheetId="0" hidden="1">'Pricing-ConstElast'!$B$11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'Pricing-ConstElast'!$B$11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'Pricing-ConstElast'!$B$14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Unit_cost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Unit_cost">'Pricing-ConstElast'!$B$3</definedName>
  </definedNames>
  <calcPr calcId="152511" iterate="1"/>
</workbook>
</file>

<file path=xl/calcChain.xml><?xml version="1.0" encoding="utf-8"?>
<calcChain xmlns="http://schemas.openxmlformats.org/spreadsheetml/2006/main">
  <c r="K1" i="7" l="1"/>
  <c r="J4" i="7"/>
  <c r="K11" i="7" s="1"/>
  <c r="B12" i="3"/>
  <c r="B13" i="3" s="1"/>
  <c r="B14" i="3" s="1"/>
  <c r="K8" i="7" l="1"/>
  <c r="K5" i="7"/>
  <c r="K9" i="7"/>
  <c r="K6" i="7"/>
  <c r="K10" i="7"/>
  <c r="K7" i="7"/>
</calcChain>
</file>

<file path=xl/comments1.xml><?xml version="1.0" encoding="utf-8"?>
<comments xmlns="http://schemas.openxmlformats.org/spreadsheetml/2006/main">
  <authors>
    <author>Chris Albright</author>
  </authors>
  <commentList>
    <comment ref="C8" authorId="0" shapeId="0">
      <text>
        <r>
          <rPr>
            <b/>
            <sz val="8"/>
            <color indexed="81"/>
            <rFont val="Tahoma"/>
            <family val="2"/>
          </rPr>
          <t>Can be interpreted as the percentage decrease in demand when price increases by 1%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has converged to the current solution. All constraints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<sst xmlns="http://schemas.openxmlformats.org/spreadsheetml/2006/main" count="21" uniqueCount="17">
  <si>
    <t>Unit cost</t>
  </si>
  <si>
    <t>Price</t>
  </si>
  <si>
    <t>Demand</t>
  </si>
  <si>
    <t>Constant</t>
  </si>
  <si>
    <t>Elasticity</t>
  </si>
  <si>
    <t>Pricing model</t>
  </si>
  <si>
    <t>Madison pricing model with constant elasticity demand function</t>
  </si>
  <si>
    <t>Profit</t>
  </si>
  <si>
    <t>Parameters of constant elasticity demand function (from first sheet)</t>
  </si>
  <si>
    <t>Sold</t>
  </si>
  <si>
    <t>Capacity</t>
  </si>
  <si>
    <t>New input</t>
  </si>
  <si>
    <t>$B$4</t>
  </si>
  <si>
    <t>$B$11,$B$14</t>
  </si>
  <si>
    <t>Oneway analysis for Solver model in Pricing-ConstElast worksheet</t>
  </si>
  <si>
    <t>Capacity (cell $B$4) values along side, output cell(s) along top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</si>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</sst>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-&quot;$&quot;#,##0"/>
    <numFmt numFmtId="165" formatCode="0.000"/>
    <numFmt numFmtId="166" formatCode="&quot;$&quot;#,##0.00;\-&quot;$&quot;#,##0.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164" fontId="4" fillId="2" borderId="0" xfId="0" applyNumberFormat="1" applyFont="1" applyFill="1" applyBorder="1"/>
    <xf numFmtId="1" fontId="4" fillId="2" borderId="0" xfId="0" applyNumberFormat="1" applyFont="1" applyFill="1" applyBorder="1"/>
    <xf numFmtId="0" fontId="4" fillId="0" borderId="0" xfId="0" applyNumberFormat="1" applyFont="1"/>
    <xf numFmtId="0" fontId="4" fillId="0" borderId="0" xfId="0" applyFont="1" applyAlignment="1">
      <alignment horizontal="right"/>
    </xf>
    <xf numFmtId="0" fontId="4" fillId="2" borderId="0" xfId="0" applyFont="1" applyFill="1" applyBorder="1"/>
    <xf numFmtId="165" fontId="4" fillId="2" borderId="0" xfId="0" applyNumberFormat="1" applyFont="1" applyFill="1" applyBorder="1"/>
    <xf numFmtId="166" fontId="4" fillId="3" borderId="0" xfId="0" applyNumberFormat="1" applyFont="1" applyFill="1" applyBorder="1"/>
    <xf numFmtId="1" fontId="4" fillId="0" borderId="0" xfId="0" applyNumberFormat="1" applyFont="1"/>
    <xf numFmtId="164" fontId="4" fillId="4" borderId="0" xfId="0" applyNumberFormat="1" applyFont="1" applyFill="1" applyBorder="1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166" fontId="0" fillId="0" borderId="1" xfId="0" applyNumberFormat="1" applyBorder="1"/>
    <xf numFmtId="164" fontId="0" fillId="0" borderId="2" xfId="0" applyNumberFormat="1" applyBorder="1"/>
    <xf numFmtId="166" fontId="0" fillId="0" borderId="3" xfId="0" applyNumberFormat="1" applyBorder="1"/>
    <xf numFmtId="164" fontId="0" fillId="0" borderId="4" xfId="0" applyNumberFormat="1" applyBorder="1"/>
    <xf numFmtId="166" fontId="0" fillId="0" borderId="5" xfId="0" applyNumberFormat="1" applyBorder="1"/>
    <xf numFmtId="164" fontId="0" fillId="0" borderId="6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Price to Capacity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STS_1!$A$5:$A$11</c:f>
              <c:numCache>
                <c:formatCode>0</c:formatCode>
                <c:ptCount val="7"/>
                <c:pt idx="0">
                  <c:v>170</c:v>
                </c:pt>
                <c:pt idx="1">
                  <c:v>180</c:v>
                </c:pt>
                <c:pt idx="2">
                  <c:v>190</c:v>
                </c:pt>
                <c:pt idx="3">
                  <c:v>200</c:v>
                </c:pt>
                <c:pt idx="4">
                  <c:v>210</c:v>
                </c:pt>
                <c:pt idx="5">
                  <c:v>220</c:v>
                </c:pt>
                <c:pt idx="6">
                  <c:v>230</c:v>
                </c:pt>
              </c:numCache>
            </c:numRef>
          </c:cat>
          <c:val>
            <c:numRef>
              <c:f>STS_1!$K$5:$K$11</c:f>
              <c:numCache>
                <c:formatCode>General</c:formatCode>
                <c:ptCount val="7"/>
                <c:pt idx="0">
                  <c:v>104.13</c:v>
                </c:pt>
                <c:pt idx="1">
                  <c:v>101.41</c:v>
                </c:pt>
                <c:pt idx="2">
                  <c:v>98.89</c:v>
                </c:pt>
                <c:pt idx="3">
                  <c:v>96.57</c:v>
                </c:pt>
                <c:pt idx="4">
                  <c:v>94.4</c:v>
                </c:pt>
                <c:pt idx="5">
                  <c:v>93.31</c:v>
                </c:pt>
                <c:pt idx="6">
                  <c:v>93.31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267952"/>
        <c:axId val="525901824"/>
      </c:lineChart>
      <c:catAx>
        <c:axId val="30326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Capacity ($B$4)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25901824"/>
        <c:crosses val="autoZero"/>
        <c:auto val="1"/>
        <c:lblAlgn val="ctr"/>
        <c:lblOffset val="100"/>
        <c:noMultiLvlLbl val="0"/>
      </c:catAx>
      <c:valAx>
        <c:axId val="525901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326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3</xdr:row>
      <xdr:rowOff>85725</xdr:rowOff>
    </xdr:from>
    <xdr:to>
      <xdr:col>2</xdr:col>
      <xdr:colOff>552450</xdr:colOff>
      <xdr:row>3</xdr:row>
      <xdr:rowOff>85725</xdr:rowOff>
    </xdr:to>
    <xdr:sp macro="" textlink="">
      <xdr:nvSpPr>
        <xdr:cNvPr id="3098" name="Line 26"/>
        <xdr:cNvSpPr>
          <a:spLocks noChangeShapeType="1"/>
        </xdr:cNvSpPr>
      </xdr:nvSpPr>
      <xdr:spPr bwMode="auto">
        <a:xfrm flipH="1">
          <a:off x="1524000" y="581025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269875</xdr:colOff>
      <xdr:row>9</xdr:row>
      <xdr:rowOff>104775</xdr:rowOff>
    </xdr:from>
    <xdr:to>
      <xdr:col>7</xdr:col>
      <xdr:colOff>457835</xdr:colOff>
      <xdr:row>13</xdr:row>
      <xdr:rowOff>71755</xdr:rowOff>
    </xdr:to>
    <xdr:sp macro="" textlink="">
      <xdr:nvSpPr>
        <xdr:cNvPr id="5" name="TextBox 4"/>
        <xdr:cNvSpPr txBox="1"/>
      </xdr:nvSpPr>
      <xdr:spPr>
        <a:xfrm>
          <a:off x="2260600" y="1562100"/>
          <a:ext cx="2626360" cy="6146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model isn't "smooth" because of the MIN function used in cell B13. However, Solver appears to handle it properly.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0</xdr:rowOff>
    </xdr:from>
    <xdr:to>
      <xdr:col>18</xdr:col>
      <xdr:colOff>0</xdr:colOff>
      <xdr:row>27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171450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7</xdr:col>
      <xdr:colOff>495300</xdr:colOff>
      <xdr:row>9</xdr:row>
      <xdr:rowOff>7620</xdr:rowOff>
    </xdr:to>
    <xdr:sp macro="" textlink="">
      <xdr:nvSpPr>
        <xdr:cNvPr id="4" name="TextBox 3"/>
        <xdr:cNvSpPr txBox="1"/>
      </xdr:nvSpPr>
      <xdr:spPr>
        <a:xfrm>
          <a:off x="2438400" y="929640"/>
          <a:ext cx="2324100" cy="9220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As capacity increases, the optimal price decreases (so that more can be demanded and hence sold), and the optimal profit increases slightly.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I14"/>
  <sheetViews>
    <sheetView tabSelected="1" workbookViewId="0"/>
  </sheetViews>
  <sheetFormatPr defaultColWidth="9.109375" defaultRowHeight="14.4" x14ac:dyDescent="0.3"/>
  <cols>
    <col min="1" max="1" width="11.5546875" style="2" customWidth="1"/>
    <col min="2" max="16384" width="9.109375" style="2"/>
  </cols>
  <sheetData>
    <row r="1" spans="1:9" x14ac:dyDescent="0.3">
      <c r="A1" s="1" t="s">
        <v>6</v>
      </c>
    </row>
    <row r="3" spans="1:9" x14ac:dyDescent="0.3">
      <c r="A3" s="2" t="s">
        <v>0</v>
      </c>
      <c r="B3" s="3">
        <v>50</v>
      </c>
      <c r="H3" s="1"/>
    </row>
    <row r="4" spans="1:9" x14ac:dyDescent="0.3">
      <c r="A4" s="2" t="s">
        <v>10</v>
      </c>
      <c r="B4" s="4">
        <v>200</v>
      </c>
      <c r="D4" s="2" t="s">
        <v>11</v>
      </c>
      <c r="H4" s="1"/>
    </row>
    <row r="5" spans="1:9" x14ac:dyDescent="0.3">
      <c r="H5" s="5"/>
      <c r="I5" s="5"/>
    </row>
    <row r="6" spans="1:9" x14ac:dyDescent="0.3">
      <c r="A6" s="2" t="s">
        <v>8</v>
      </c>
      <c r="H6" s="5"/>
      <c r="I6" s="5"/>
    </row>
    <row r="7" spans="1:9" x14ac:dyDescent="0.3">
      <c r="B7" s="6" t="s">
        <v>3</v>
      </c>
      <c r="C7" s="6" t="s">
        <v>4</v>
      </c>
      <c r="H7" s="5"/>
      <c r="I7" s="5"/>
    </row>
    <row r="8" spans="1:9" x14ac:dyDescent="0.3">
      <c r="B8" s="7">
        <v>3777177.5469999998</v>
      </c>
      <c r="C8" s="8">
        <v>-2.1544153690338135</v>
      </c>
    </row>
    <row r="10" spans="1:9" x14ac:dyDescent="0.3">
      <c r="A10" s="1" t="s">
        <v>5</v>
      </c>
    </row>
    <row r="11" spans="1:9" x14ac:dyDescent="0.3">
      <c r="A11" s="2" t="s">
        <v>1</v>
      </c>
      <c r="B11" s="9">
        <v>96.566200256347656</v>
      </c>
    </row>
    <row r="12" spans="1:9" x14ac:dyDescent="0.3">
      <c r="A12" s="2" t="s">
        <v>2</v>
      </c>
      <c r="B12" s="2">
        <f>B8*Price^C8</f>
        <v>199.99982090828451</v>
      </c>
    </row>
    <row r="13" spans="1:9" x14ac:dyDescent="0.3">
      <c r="A13" s="2" t="s">
        <v>9</v>
      </c>
      <c r="B13" s="10">
        <f>MIN(B4,B12)</f>
        <v>199.99982090828451</v>
      </c>
    </row>
    <row r="14" spans="1:9" x14ac:dyDescent="0.3">
      <c r="A14" s="2" t="s">
        <v>7</v>
      </c>
      <c r="B14" s="11">
        <f>(Price-Unit_cost)*B13</f>
        <v>9313.231711648843</v>
      </c>
    </row>
  </sheetData>
  <phoneticPr fontId="0" type="noConversion"/>
  <printOptions headings="1" gridLines="1"/>
  <pageMargins left="0.75" right="0.75" top="1" bottom="1" header="0.5" footer="0.5"/>
  <pageSetup orientation="portrait" horizontalDpi="1200" verticalDpi="12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12</v>
      </c>
    </row>
    <row r="3" spans="1:2" x14ac:dyDescent="0.3">
      <c r="A3">
        <v>1</v>
      </c>
    </row>
    <row r="4" spans="1:2" x14ac:dyDescent="0.3">
      <c r="A4">
        <v>170</v>
      </c>
    </row>
    <row r="5" spans="1:2" x14ac:dyDescent="0.3">
      <c r="A5">
        <v>230</v>
      </c>
    </row>
    <row r="6" spans="1:2" x14ac:dyDescent="0.3">
      <c r="A6">
        <v>10</v>
      </c>
    </row>
    <row r="8" spans="1:2" x14ac:dyDescent="0.3">
      <c r="A8" s="12"/>
      <c r="B8" s="12"/>
    </row>
    <row r="9" spans="1:2" x14ac:dyDescent="0.3">
      <c r="A9" t="s">
        <v>13</v>
      </c>
    </row>
    <row r="10" spans="1:2" x14ac:dyDescent="0.3">
      <c r="A10" t="s">
        <v>10</v>
      </c>
    </row>
    <row r="15" spans="1:2" x14ac:dyDescent="0.3">
      <c r="B1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workbookViewId="0"/>
  </sheetViews>
  <sheetFormatPr defaultRowHeight="14.4" x14ac:dyDescent="0.3"/>
  <sheetData>
    <row r="1" spans="1:11" x14ac:dyDescent="0.3">
      <c r="A1" s="1" t="s">
        <v>14</v>
      </c>
      <c r="K1" s="16" t="str">
        <f>CONCATENATE("Sensitivity of ",$K$4," to ","Capacity")</f>
        <v>Sensitivity of Price to Capacity</v>
      </c>
    </row>
    <row r="3" spans="1:11" x14ac:dyDescent="0.3">
      <c r="A3" t="s">
        <v>15</v>
      </c>
      <c r="K3" t="s">
        <v>16</v>
      </c>
    </row>
    <row r="4" spans="1:11" ht="30" x14ac:dyDescent="0.3">
      <c r="B4" s="14" t="s">
        <v>1</v>
      </c>
      <c r="C4" s="14" t="s">
        <v>7</v>
      </c>
      <c r="J4" s="16">
        <f>MATCH($K$4,OutputAddresses,0)</f>
        <v>1</v>
      </c>
      <c r="K4" s="15" t="s">
        <v>1</v>
      </c>
    </row>
    <row r="5" spans="1:11" x14ac:dyDescent="0.3">
      <c r="A5" s="13">
        <v>170</v>
      </c>
      <c r="B5" s="17">
        <v>104.13</v>
      </c>
      <c r="C5" s="18">
        <v>9202.52</v>
      </c>
      <c r="K5">
        <f>INDEX(OutputValues,1,$J$4)</f>
        <v>104.13</v>
      </c>
    </row>
    <row r="6" spans="1:11" x14ac:dyDescent="0.3">
      <c r="A6" s="13">
        <v>180</v>
      </c>
      <c r="B6" s="19">
        <v>101.41</v>
      </c>
      <c r="C6" s="20">
        <v>9253.09</v>
      </c>
      <c r="K6">
        <f>INDEX(OutputValues,2,$J$4)</f>
        <v>101.41</v>
      </c>
    </row>
    <row r="7" spans="1:11" x14ac:dyDescent="0.3">
      <c r="A7" s="13">
        <v>190</v>
      </c>
      <c r="B7" s="19">
        <v>98.89</v>
      </c>
      <c r="C7" s="20">
        <v>9289.64</v>
      </c>
      <c r="K7">
        <f>INDEX(OutputValues,3,$J$4)</f>
        <v>98.89</v>
      </c>
    </row>
    <row r="8" spans="1:11" x14ac:dyDescent="0.3">
      <c r="A8" s="13">
        <v>200</v>
      </c>
      <c r="B8" s="19">
        <v>96.57</v>
      </c>
      <c r="C8" s="20">
        <v>9313.23</v>
      </c>
      <c r="K8">
        <f>INDEX(OutputValues,4,$J$4)</f>
        <v>96.57</v>
      </c>
    </row>
    <row r="9" spans="1:11" x14ac:dyDescent="0.3">
      <c r="A9" s="13">
        <v>210</v>
      </c>
      <c r="B9" s="19">
        <v>94.4</v>
      </c>
      <c r="C9" s="20">
        <v>9324.81</v>
      </c>
      <c r="K9">
        <f>INDEX(OutputValues,5,$J$4)</f>
        <v>94.4</v>
      </c>
    </row>
    <row r="10" spans="1:11" x14ac:dyDescent="0.3">
      <c r="A10" s="13">
        <v>220</v>
      </c>
      <c r="B10" s="19">
        <v>93.31</v>
      </c>
      <c r="C10" s="20">
        <v>9326.36</v>
      </c>
      <c r="K10">
        <f>INDEX(OutputValues,6,$J$4)</f>
        <v>93.31</v>
      </c>
    </row>
    <row r="11" spans="1:11" x14ac:dyDescent="0.3">
      <c r="A11" s="13">
        <v>230</v>
      </c>
      <c r="B11" s="21">
        <v>93.31</v>
      </c>
      <c r="C11" s="22">
        <v>9326.36</v>
      </c>
      <c r="K11">
        <f>INDEX(OutputValues,7,$J$4)</f>
        <v>93.31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Pricing-ConstElast</vt:lpstr>
      <vt:lpstr>STS_1</vt:lpstr>
      <vt:lpstr>STS_1!ChartData</vt:lpstr>
      <vt:lpstr>STS_1!InputValues</vt:lpstr>
      <vt:lpstr>STS_1!OutputAddresses</vt:lpstr>
      <vt:lpstr>STS_1!OutputValues</vt:lpstr>
      <vt:lpstr>Price</vt:lpstr>
      <vt:lpstr>Profit</vt:lpstr>
      <vt:lpstr>Unit_cost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2003-06-27T15:03:23Z</cp:lastPrinted>
  <dcterms:created xsi:type="dcterms:W3CDTF">1999-07-21T18:07:08Z</dcterms:created>
  <dcterms:modified xsi:type="dcterms:W3CDTF">2014-03-10T20:23:12Z</dcterms:modified>
</cp:coreProperties>
</file>